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https://d.docs.live.net/213bfdc6ed517bf3/Documents/Documents/Financial Tools/TaxTool/TD59 2025/"/>
    </mc:Choice>
  </mc:AlternateContent>
  <xr:revisionPtr revIDLastSave="202" documentId="11_846B1813323F2A5664A46F449DC0C8AF5D6D5BDD" xr6:coauthVersionLast="47" xr6:coauthVersionMax="47" xr10:uidLastSave="{545F1251-BC10-4220-9D0F-5C92F14495E0}"/>
  <bookViews>
    <workbookView xWindow="-108" yWindow="-108" windowWidth="23256" windowHeight="12456" xr2:uid="{00000000-000D-0000-FFFF-FFFF00000000}"/>
  </bookViews>
  <sheets>
    <sheet name="TD59-Declaration of allowances" sheetId="1" r:id="rId1"/>
    <sheet name="Copyrights &amp; Disclaimer" sheetId="2" r:id="rId2"/>
  </sheets>
  <definedNames>
    <definedName name="_xlnm.Print_Area" localSheetId="0">'TD59-Declaration of allowances'!$A$1:$E$50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9" i="1" l="1"/>
  <c r="D28" i="1"/>
  <c r="D33" i="1"/>
  <c r="E14" i="1"/>
  <c r="E16" i="1" s="1"/>
  <c r="D32" i="1" s="1"/>
  <c r="D31" i="1" l="1"/>
  <c r="E25" i="1"/>
  <c r="E26" i="1" s="1"/>
  <c r="E35" i="1" l="1"/>
  <c r="E36" i="1" l="1"/>
  <c r="E38" i="1" s="1"/>
  <c r="C43" i="1" l="1"/>
  <c r="E43" i="1" s="1"/>
  <c r="C42" i="1"/>
  <c r="E42" i="1" s="1"/>
  <c r="C45" i="1"/>
  <c r="E45" i="1" s="1"/>
  <c r="C44" i="1"/>
  <c r="E44" i="1" s="1"/>
  <c r="C46" i="1"/>
  <c r="E46" i="1" s="1"/>
  <c r="E48" i="1"/>
  <c r="E50"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<sst xmlns="http://schemas.openxmlformats.org/spreadsheetml/2006/main" count="51" uniqueCount="49">
  <si>
    <t>PART A - INCOME</t>
  </si>
  <si>
    <t>Gross Rents</t>
  </si>
  <si>
    <t>Income from other sources</t>
  </si>
  <si>
    <t>TOTAL INCOME</t>
  </si>
  <si>
    <t>Less Income that is not taxable</t>
  </si>
  <si>
    <t>TOTAL TAXABLE INCOME</t>
  </si>
  <si>
    <t>PART B - ALLOWANCES AND DEDUCTIONS</t>
  </si>
  <si>
    <t>Subscriptions to Unions or / and other Professional bodies</t>
  </si>
  <si>
    <t>Capital Allowances of rented properties</t>
  </si>
  <si>
    <t>Interest paid regarding rented properties</t>
  </si>
  <si>
    <t>INTERMEDIATE CALCULATION</t>
  </si>
  <si>
    <t>CHARGEABLE INCOME</t>
  </si>
  <si>
    <t>PART C - TAX COMPUTATION</t>
  </si>
  <si>
    <t>TAX ON CHARGEABLE INCOME</t>
  </si>
  <si>
    <t>€</t>
  </si>
  <si>
    <t>Social Insurance Fund</t>
  </si>
  <si>
    <t>Pension, Provident, Medical and Social Insurance Funds</t>
  </si>
  <si>
    <t>20XX</t>
  </si>
  <si>
    <t>Deductions for first employement</t>
  </si>
  <si>
    <t>Chargeable income</t>
  </si>
  <si>
    <t>Tax rate</t>
  </si>
  <si>
    <t>Tax</t>
  </si>
  <si>
    <t>Reduction of emoluments of broader public sector</t>
  </si>
  <si>
    <t>TD59-Declaration of allowances claimed for the year</t>
  </si>
  <si>
    <r>
      <t>TOTAL DEDUCTIONS</t>
    </r>
    <r>
      <rPr>
        <sz val="9"/>
        <color rgb="FF000000"/>
        <rFont val="Segoe UI"/>
        <family val="2"/>
        <charset val="161"/>
      </rPr>
      <t xml:space="preserve"> (maximum 1/5 of the intermediate calculation)</t>
    </r>
  </si>
  <si>
    <r>
      <rPr>
        <b/>
        <sz val="9"/>
        <color theme="1"/>
        <rFont val="Segoe UI"/>
        <family val="2"/>
        <charset val="161"/>
      </rPr>
      <t>MONTHLY TAX ON CHARGEABLE INCOME</t>
    </r>
    <r>
      <rPr>
        <sz val="9"/>
        <color theme="1"/>
        <rFont val="Segoe UI"/>
        <family val="2"/>
        <charset val="161"/>
      </rPr>
      <t xml:space="preserve"> (12 Months)</t>
    </r>
  </si>
  <si>
    <t>Complete the fields with red colour</t>
  </si>
  <si>
    <t>Investment in innovative companies (restricted to 50% of income after all deductions)</t>
  </si>
  <si>
    <t>Salaried Services and benefits that fall within the meaning of income for Social Security purposes</t>
  </si>
  <si>
    <t>Benefits and other amounts that do not fall within the meaning of income for Social Security purposes</t>
  </si>
  <si>
    <t>Social Security Pension and Social Insurance Widow’s pension taxable at normal rates</t>
  </si>
  <si>
    <t>Copyrights</t>
  </si>
  <si>
    <t>Copyrights of this publication are held by Consagon. Copyrights © Consagon. All rights reserved</t>
  </si>
  <si>
    <t xml:space="preserve">You may not copy, reproduce, republish or circulate in any way the content of this publication, except for your own personal and non-commercial use. </t>
  </si>
  <si>
    <t>Disclaimer</t>
  </si>
  <si>
    <t xml:space="preserve">The information contained in this publication is intended solely to provide general guidance on matters of interest for the personal use of the reader, who accepts full responsibility for its use. The application and impact of laws can vary widely based on the specific facts involved. Given the changing nature of laws, rules and regulations there may be delays, omissions or inaccuracies in information contained in this publication. Accordingly, the information in this publication is provided with the understanding that the author(s) and publisher(s) are not herein engaged in rendering professional advice or services. As such, it should not be used as a substitute for consultation with a competent adviser. Before making any decision or taking any action, the reader should always consult a professional adviser relating to the relevant publication posting. </t>
  </si>
  <si>
    <t xml:space="preserve">While every attempt has been made to ensure that the information contained on this publication has been obtained from reliable sources, Consagon is not responsible for any errors or omissions, or for the results obtained from the use of this information. All information on this publication is provided "as is", with no guarantee of completeness, accuracy, timeliness or of the results obtained from the use of this information, and without warranty of any kind, express or implied, including, but not limited to warranties of performance, merchantability and fitness for a particular purpose. Nothing herein shall to any extent substitute for the independent investigations and the sound technical and business judgment of the reader. In no event will Consagon, be liable to the reader or anyone else for any decision made or action taken in reliance on the information on this publication or for any consequential, special or similar damages, even if advised of the possibility of such damages. </t>
  </si>
  <si>
    <t>General Healthcare System</t>
  </si>
  <si>
    <t>Medical Fund &amp; Medical Insurance (maximum 2% of gross taxable income)</t>
  </si>
  <si>
    <t>Expenses of rented properties (20% of gross rental income only for rented buildings)</t>
  </si>
  <si>
    <t>Other deductions</t>
  </si>
  <si>
    <t>Provident Fund (maximum 10% of salaried services, benefits and other amounts)</t>
  </si>
  <si>
    <t>Pension Fund (maximum 10% of gross taxable income)</t>
  </si>
  <si>
    <t>Life Insurance (maximum 7% of the capital sum insured) - Enter below the capital sum insured</t>
  </si>
  <si>
    <t>From €0          to €19 500</t>
  </si>
  <si>
    <t>From €19 500 to €28 000</t>
  </si>
  <si>
    <t>From €28 000 to €36 300</t>
  </si>
  <si>
    <t>From €36 300 to €60 000</t>
  </si>
  <si>
    <t>From €60 000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</si>
</sst>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9"/>
      <color rgb="FFFF0000"/>
      <name val="Segoe UI"/>
      <family val="2"/>
      <charset val="161"/>
    </font>
    <font>
      <sz val="9"/>
      <color theme="1"/>
      <name val="Segoe UI"/>
      <family val="2"/>
      <charset val="161"/>
    </font>
    <font>
      <sz val="9"/>
      <color rgb="FF007896"/>
      <name val="Segoe UI"/>
      <family val="2"/>
      <charset val="161"/>
    </font>
    <font>
      <sz val="9"/>
      <color rgb="FFFF0000"/>
      <name val="Segoe UI"/>
      <family val="2"/>
      <charset val="161"/>
    </font>
    <font>
      <b/>
      <sz val="9"/>
      <color theme="1"/>
      <name val="Segoe UI"/>
      <family val="2"/>
      <charset val="161"/>
    </font>
    <font>
      <b/>
      <sz val="9"/>
      <color rgb="FF000000"/>
      <name val="Segoe UI"/>
      <family val="2"/>
      <charset val="161"/>
    </font>
    <font>
      <sz val="9"/>
      <color rgb="FF000000"/>
      <name val="Segoe UI"/>
      <family val="2"/>
      <charset val="161"/>
    </font>
    <font>
      <b/>
      <sz val="16"/>
      <name val="Segoe UI"/>
      <family val="2"/>
      <charset val="161"/>
    </font>
    <font>
      <b/>
      <sz val="16"/>
      <color rgb="FFFF0000"/>
      <name val="Segoe UI"/>
      <family val="2"/>
      <charset val="16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s>
  <cellStyleXfs count="1">
    <xf numFmtId="0" fontId="0" fillId="0" borderId="0"/>
  </cellStyleXfs>
  <cellXfs count="28">
    <xf numFmtId="0" fontId="0" fillId="0" borderId="0" xfId="0"/>
    <xf numFmtId="0" fontId="2" fillId="0" borderId="0" xfId="0" applyFont="1"/>
    <xf numFmtId="0" fontId="3" fillId="0" borderId="0" xfId="0" applyFont="1"/>
    <xf numFmtId="4" fontId="2" fillId="0" borderId="0" xfId="0" applyNumberFormat="1" applyFont="1"/>
    <xf numFmtId="4" fontId="5" fillId="0" borderId="0" xfId="0" applyNumberFormat="1" applyFont="1" applyAlignment="1">
      <alignment horizontal="center"/>
    </xf>
    <xf numFmtId="0" fontId="6" fillId="0" borderId="0" xfId="0" applyFont="1"/>
    <xf numFmtId="0" fontId="7" fillId="0" borderId="0" xfId="0" applyFont="1" applyAlignment="1">
      <alignment horizontal="center"/>
    </xf>
    <xf numFmtId="0" fontId="7" fillId="0" borderId="0" xfId="0" applyFont="1"/>
    <xf numFmtId="4" fontId="4" fillId="0" borderId="0" xfId="0" applyNumberFormat="1" applyFont="1" applyProtection="1">
      <protection locked="0"/>
    </xf>
    <xf numFmtId="4" fontId="4" fillId="0" borderId="1" xfId="0" applyNumberFormat="1" applyFont="1" applyBorder="1" applyProtection="1">
      <protection locked="0"/>
    </xf>
    <xf numFmtId="4" fontId="5" fillId="0" borderId="0" xfId="0" applyNumberFormat="1" applyFont="1"/>
    <xf numFmtId="4" fontId="5" fillId="0" borderId="2" xfId="0" applyNumberFormat="1" applyFont="1" applyBorder="1"/>
    <xf numFmtId="4" fontId="2" fillId="0" borderId="1" xfId="0" applyNumberFormat="1" applyFont="1" applyBorder="1"/>
    <xf numFmtId="164" fontId="4" fillId="0" borderId="0" xfId="0" applyNumberFormat="1" applyFont="1" applyAlignment="1" applyProtection="1">
      <alignment horizontal="left"/>
      <protection locked="0"/>
    </xf>
    <xf numFmtId="4" fontId="5" fillId="0" borderId="3" xfId="0" applyNumberFormat="1" applyFont="1" applyBorder="1"/>
    <xf numFmtId="0" fontId="6" fillId="0" borderId="0" xfId="0" applyFont="1" applyAlignment="1">
      <alignment vertical="center"/>
    </xf>
    <xf numFmtId="0" fontId="2" fillId="0" borderId="0" xfId="0" applyFont="1" applyAlignment="1">
      <alignment vertical="center"/>
    </xf>
    <xf numFmtId="4" fontId="5" fillId="0" borderId="0" xfId="0" applyNumberFormat="1" applyFont="1" applyAlignment="1">
      <alignment horizontal="center" vertical="center" wrapText="1"/>
    </xf>
    <xf numFmtId="0" fontId="7" fillId="0" borderId="0" xfId="0" applyFont="1" applyAlignment="1">
      <alignment horizontal="left"/>
    </xf>
    <xf numFmtId="9" fontId="6" fillId="0" borderId="0" xfId="0" applyNumberFormat="1" applyFont="1"/>
    <xf numFmtId="4" fontId="5" fillId="0" borderId="4" xfId="0" applyNumberFormat="1" applyFont="1" applyBorder="1"/>
    <xf numFmtId="0" fontId="1" fillId="0" borderId="0" xfId="0" applyFont="1"/>
    <xf numFmtId="0" fontId="2" fillId="0" borderId="0" xfId="0" applyFont="1" applyAlignment="1">
      <alignment wrapText="1"/>
    </xf>
    <xf numFmtId="0" fontId="9" fillId="0" borderId="0" xfId="0" applyFont="1" applyAlignment="1" applyProtection="1">
      <alignment horizontal="center"/>
      <protection locked="0"/>
    </xf>
    <xf numFmtId="0" fontId="8"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1"/>
  <sheetViews>
    <sheetView showGridLines="0" tabSelected="1" zoomScaleNormal="100" workbookViewId="0">
      <pane ySplit="7" topLeftCell="A8" activePane="bottomLeft" state="frozen"/>
      <selection activeCell="A4" sqref="A4"/>
      <selection pane="bottomLeft" activeCell="C4" sqref="C4:E4"/>
    </sheetView>
  </sheetViews>
  <sheetFormatPr defaultColWidth="9.109375" defaultRowHeight="13.2" x14ac:dyDescent="0.3"/>
  <cols>
    <col min="1" max="1" width="10.6640625" style="1" customWidth="1"/>
    <col min="2" max="2" width="75.77734375" style="1" customWidth="1"/>
    <col min="3" max="5" width="10.77734375" style="3" customWidth="1"/>
    <col min="6" max="16384" width="9.109375" style="1"/>
  </cols>
  <sheetData>
    <row r="1" spans="1:5" ht="27" customHeight="1" x14ac:dyDescent="0.3">
      <c r="A1" s="25" t="e" vm="1">
        <v>#VALUE!</v>
      </c>
      <c r="B1" s="25"/>
      <c r="C1" s="25"/>
      <c r="D1" s="25"/>
      <c r="E1" s="25"/>
    </row>
    <row r="4" spans="1:5" ht="24.6" x14ac:dyDescent="0.55000000000000004">
      <c r="A4" s="24" t="s">
        <v>23</v>
      </c>
      <c r="B4" s="24"/>
      <c r="C4" s="23" t="s">
        <v>17</v>
      </c>
      <c r="D4" s="23"/>
      <c r="E4" s="23"/>
    </row>
    <row r="5" spans="1:5" x14ac:dyDescent="0.3">
      <c r="A5" s="2"/>
    </row>
    <row r="6" spans="1:5" x14ac:dyDescent="0.3">
      <c r="A6" s="21" t="s">
        <v>26</v>
      </c>
    </row>
    <row r="7" spans="1:5" x14ac:dyDescent="0.3">
      <c r="C7" s="4" t="s">
        <v>14</v>
      </c>
      <c r="D7" s="4" t="s">
        <v>14</v>
      </c>
      <c r="E7" s="4" t="s">
        <v>14</v>
      </c>
    </row>
    <row r="8" spans="1:5" ht="15" customHeight="1" x14ac:dyDescent="0.3">
      <c r="A8" s="5" t="s">
        <v>0</v>
      </c>
    </row>
    <row r="9" spans="1:5" ht="15" customHeight="1" x14ac:dyDescent="0.3">
      <c r="A9" s="6">
        <v>1</v>
      </c>
      <c r="B9" s="7" t="s">
        <v>28</v>
      </c>
      <c r="E9" s="8">
        <v>0</v>
      </c>
    </row>
    <row r="10" spans="1:5" ht="15" customHeight="1" x14ac:dyDescent="0.3">
      <c r="A10" s="6">
        <v>2</v>
      </c>
      <c r="B10" s="7" t="s">
        <v>29</v>
      </c>
      <c r="E10" s="8">
        <v>0</v>
      </c>
    </row>
    <row r="11" spans="1:5" ht="15" customHeight="1" x14ac:dyDescent="0.3">
      <c r="A11" s="6">
        <v>3</v>
      </c>
      <c r="B11" s="7" t="s">
        <v>30</v>
      </c>
      <c r="E11" s="8">
        <v>0</v>
      </c>
    </row>
    <row r="12" spans="1:5" ht="15" customHeight="1" x14ac:dyDescent="0.3">
      <c r="A12" s="6">
        <v>4</v>
      </c>
      <c r="B12" s="7" t="s">
        <v>1</v>
      </c>
      <c r="E12" s="8">
        <v>0</v>
      </c>
    </row>
    <row r="13" spans="1:5" ht="15" customHeight="1" x14ac:dyDescent="0.3">
      <c r="A13" s="6">
        <v>5</v>
      </c>
      <c r="B13" s="7" t="s">
        <v>2</v>
      </c>
      <c r="E13" s="9">
        <v>0</v>
      </c>
    </row>
    <row r="14" spans="1:5" ht="15" customHeight="1" x14ac:dyDescent="0.3">
      <c r="A14" s="6"/>
      <c r="B14" s="5" t="s">
        <v>3</v>
      </c>
      <c r="E14" s="10">
        <f>SUM(E9:E13)</f>
        <v>0</v>
      </c>
    </row>
    <row r="15" spans="1:5" ht="15" customHeight="1" x14ac:dyDescent="0.3">
      <c r="A15" s="6">
        <v>6</v>
      </c>
      <c r="B15" s="7" t="s">
        <v>4</v>
      </c>
      <c r="E15" s="9">
        <v>0</v>
      </c>
    </row>
    <row r="16" spans="1:5" ht="15" customHeight="1" x14ac:dyDescent="0.3">
      <c r="A16" s="6"/>
      <c r="B16" s="5" t="s">
        <v>5</v>
      </c>
      <c r="E16" s="11">
        <f>E14-E15</f>
        <v>0</v>
      </c>
    </row>
    <row r="17" spans="1:5" ht="15" customHeight="1" x14ac:dyDescent="0.3"/>
    <row r="18" spans="1:5" ht="15" customHeight="1" x14ac:dyDescent="0.3">
      <c r="A18" s="5" t="s">
        <v>6</v>
      </c>
    </row>
    <row r="19" spans="1:5" ht="15" customHeight="1" x14ac:dyDescent="0.3">
      <c r="A19" s="6">
        <v>1</v>
      </c>
      <c r="B19" s="7" t="s">
        <v>7</v>
      </c>
      <c r="D19" s="8">
        <v>0</v>
      </c>
    </row>
    <row r="20" spans="1:5" ht="15" customHeight="1" x14ac:dyDescent="0.3">
      <c r="A20" s="6">
        <v>2</v>
      </c>
      <c r="B20" s="7" t="s">
        <v>18</v>
      </c>
      <c r="D20" s="8">
        <v>0</v>
      </c>
    </row>
    <row r="21" spans="1:5" ht="15" customHeight="1" x14ac:dyDescent="0.3">
      <c r="A21" s="6">
        <v>3</v>
      </c>
      <c r="B21" s="7" t="s">
        <v>8</v>
      </c>
      <c r="D21" s="8">
        <v>0</v>
      </c>
    </row>
    <row r="22" spans="1:5" ht="15" customHeight="1" x14ac:dyDescent="0.3">
      <c r="A22" s="6">
        <v>4</v>
      </c>
      <c r="B22" s="7" t="s">
        <v>9</v>
      </c>
      <c r="D22" s="8">
        <v>0</v>
      </c>
    </row>
    <row r="23" spans="1:5" ht="15" customHeight="1" x14ac:dyDescent="0.3">
      <c r="A23" s="6">
        <v>5</v>
      </c>
      <c r="B23" s="7" t="s">
        <v>39</v>
      </c>
      <c r="D23" s="8">
        <v>0</v>
      </c>
    </row>
    <row r="24" spans="1:5" ht="15" customHeight="1" x14ac:dyDescent="0.3">
      <c r="A24" s="6">
        <v>6</v>
      </c>
      <c r="B24" s="7" t="s">
        <v>22</v>
      </c>
      <c r="D24" s="8">
        <v>0</v>
      </c>
    </row>
    <row r="25" spans="1:5" ht="15" customHeight="1" x14ac:dyDescent="0.3">
      <c r="A25" s="6">
        <v>7</v>
      </c>
      <c r="B25" s="7" t="s">
        <v>40</v>
      </c>
      <c r="D25" s="9">
        <v>0</v>
      </c>
      <c r="E25" s="12">
        <f>SUM(D19:D25)</f>
        <v>0</v>
      </c>
    </row>
    <row r="26" spans="1:5" ht="15" customHeight="1" x14ac:dyDescent="0.3">
      <c r="A26" s="6"/>
      <c r="B26" s="5" t="s">
        <v>10</v>
      </c>
      <c r="E26" s="10">
        <f>E16-E25</f>
        <v>0</v>
      </c>
    </row>
    <row r="27" spans="1:5" ht="15" customHeight="1" x14ac:dyDescent="0.3">
      <c r="A27" s="6">
        <v>8</v>
      </c>
      <c r="B27" s="7" t="s">
        <v>16</v>
      </c>
    </row>
    <row r="28" spans="1:5" ht="15" customHeight="1" x14ac:dyDescent="0.3">
      <c r="A28" s="6"/>
      <c r="B28" s="7" t="s">
        <v>15</v>
      </c>
      <c r="C28" s="8">
        <v>0</v>
      </c>
      <c r="D28" s="3">
        <f>C28</f>
        <v>0</v>
      </c>
    </row>
    <row r="29" spans="1:5" ht="15" customHeight="1" x14ac:dyDescent="0.3">
      <c r="A29" s="6"/>
      <c r="B29" s="7" t="s">
        <v>37</v>
      </c>
      <c r="C29" s="8">
        <v>0</v>
      </c>
      <c r="D29" s="3">
        <f>C29</f>
        <v>0</v>
      </c>
    </row>
    <row r="30" spans="1:5" ht="15" customHeight="1" x14ac:dyDescent="0.3">
      <c r="A30" s="6"/>
      <c r="B30" s="7" t="s">
        <v>41</v>
      </c>
      <c r="C30" s="8">
        <v>0</v>
      </c>
      <c r="D30" s="3">
        <f>IF(C30&lt;=((E9+E10)*10%),C30,((E9+E10)*10%))</f>
        <v>0</v>
      </c>
    </row>
    <row r="31" spans="1:5" ht="15" customHeight="1" x14ac:dyDescent="0.3">
      <c r="A31" s="6"/>
      <c r="B31" s="7" t="s">
        <v>38</v>
      </c>
      <c r="C31" s="8">
        <v>0</v>
      </c>
      <c r="D31" s="3">
        <f>IF(C31&lt;=(E16*2%),C31,(E16*2%))</f>
        <v>0</v>
      </c>
    </row>
    <row r="32" spans="1:5" ht="15" customHeight="1" x14ac:dyDescent="0.3">
      <c r="A32" s="6"/>
      <c r="B32" s="7" t="s">
        <v>42</v>
      </c>
      <c r="C32" s="8">
        <v>0</v>
      </c>
      <c r="D32" s="3">
        <f>IF(C32&lt;=(E16*10%),C32,(E16*10%))</f>
        <v>0</v>
      </c>
    </row>
    <row r="33" spans="1:5" ht="15" customHeight="1" x14ac:dyDescent="0.3">
      <c r="A33" s="6"/>
      <c r="B33" s="7" t="s">
        <v>43</v>
      </c>
      <c r="C33" s="8">
        <v>0</v>
      </c>
      <c r="D33" s="3">
        <f>IF(C33&lt;=(B34*7%),C33,(B34*7%))</f>
        <v>0</v>
      </c>
    </row>
    <row r="34" spans="1:5" ht="15" customHeight="1" x14ac:dyDescent="0.3">
      <c r="A34" s="6"/>
      <c r="B34" s="13">
        <v>0</v>
      </c>
      <c r="D34" s="12"/>
    </row>
    <row r="35" spans="1:5" ht="15" customHeight="1" x14ac:dyDescent="0.3">
      <c r="A35" s="6"/>
      <c r="B35" s="5" t="s">
        <v>24</v>
      </c>
      <c r="E35" s="3">
        <f>IF(SUM(D28:D33)&lt;=(E26/5),SUM(D28:D33),(E26/5))</f>
        <v>0</v>
      </c>
    </row>
    <row r="36" spans="1:5" ht="15" customHeight="1" x14ac:dyDescent="0.3">
      <c r="A36" s="6">
        <v>9</v>
      </c>
      <c r="B36" s="7" t="s">
        <v>27</v>
      </c>
      <c r="D36" s="8">
        <v>0</v>
      </c>
      <c r="E36" s="3">
        <f>IF(D36&lt;=((E26-E35)*50%),D36,((E26-E35)*50%))</f>
        <v>0</v>
      </c>
    </row>
    <row r="37" spans="1:5" ht="15" customHeight="1" x14ac:dyDescent="0.3"/>
    <row r="38" spans="1:5" ht="15" customHeight="1" thickBot="1" x14ac:dyDescent="0.35">
      <c r="A38" s="5" t="s">
        <v>11</v>
      </c>
      <c r="E38" s="14">
        <f>E26-E35-E36</f>
        <v>0</v>
      </c>
    </row>
    <row r="39" spans="1:5" ht="15" customHeight="1" thickTop="1" x14ac:dyDescent="0.3"/>
    <row r="40" spans="1:5" ht="15" customHeight="1" x14ac:dyDescent="0.3"/>
    <row r="41" spans="1:5" ht="26.4" x14ac:dyDescent="0.3">
      <c r="A41" s="15" t="s">
        <v>12</v>
      </c>
      <c r="B41" s="16"/>
      <c r="C41" s="17" t="s">
        <v>19</v>
      </c>
      <c r="D41" s="17" t="s">
        <v>20</v>
      </c>
      <c r="E41" s="17" t="s">
        <v>21</v>
      </c>
    </row>
    <row r="42" spans="1:5" ht="15" customHeight="1" x14ac:dyDescent="0.3">
      <c r="B42" s="18" t="s">
        <v>44</v>
      </c>
      <c r="C42" s="3">
        <f>IF((E38&gt;19500),19500,E38)</f>
        <v>0</v>
      </c>
      <c r="D42" s="19">
        <v>0</v>
      </c>
      <c r="E42" s="3">
        <f>C42*D42</f>
        <v>0</v>
      </c>
    </row>
    <row r="43" spans="1:5" ht="15" customHeight="1" x14ac:dyDescent="0.3">
      <c r="B43" s="18" t="s">
        <v>45</v>
      </c>
      <c r="C43" s="3">
        <f>IF((E38&gt;19500)*AND(E38&gt;=28000),8500,IF((E38&gt;19500)*AND(E38&lt;28000),E38-19500,0))</f>
        <v>0</v>
      </c>
      <c r="D43" s="19">
        <v>0.2</v>
      </c>
      <c r="E43" s="3">
        <f t="shared" ref="E43:E46" si="0">C43*D43</f>
        <v>0</v>
      </c>
    </row>
    <row r="44" spans="1:5" ht="15" customHeight="1" x14ac:dyDescent="0.3">
      <c r="B44" s="18" t="s">
        <v>46</v>
      </c>
      <c r="C44" s="3">
        <f>IF((E38&gt;28000)*AND(E38&gt;=36300),8300,IF((E38&gt;28000)*AND(E38&lt;36300),E38-28000,0))</f>
        <v>0</v>
      </c>
      <c r="D44" s="19">
        <v>0.25</v>
      </c>
      <c r="E44" s="3">
        <f t="shared" si="0"/>
        <v>0</v>
      </c>
    </row>
    <row r="45" spans="1:5" ht="15" customHeight="1" x14ac:dyDescent="0.3">
      <c r="B45" s="18" t="s">
        <v>47</v>
      </c>
      <c r="C45" s="3">
        <f>IF((E38&gt;36300)*AND(E38&gt;=60000),23700,IF((E38&gt;36300)*AND(E38&lt;60000),E38-36300,0))</f>
        <v>0</v>
      </c>
      <c r="D45" s="19">
        <v>0.3</v>
      </c>
      <c r="E45" s="3">
        <f t="shared" si="0"/>
        <v>0</v>
      </c>
    </row>
    <row r="46" spans="1:5" ht="15" customHeight="1" x14ac:dyDescent="0.3">
      <c r="B46" s="18" t="s">
        <v>48</v>
      </c>
      <c r="C46" s="3">
        <f>IF((E38&gt;60000),(E38-60000),0)</f>
        <v>0</v>
      </c>
      <c r="D46" s="19">
        <v>0.35</v>
      </c>
      <c r="E46" s="3">
        <f t="shared" si="0"/>
        <v>0</v>
      </c>
    </row>
    <row r="47" spans="1:5" ht="15" customHeight="1" x14ac:dyDescent="0.3"/>
    <row r="48" spans="1:5" ht="15" customHeight="1" thickBot="1" x14ac:dyDescent="0.35">
      <c r="A48" s="5" t="s">
        <v>13</v>
      </c>
      <c r="E48" s="14">
        <f>SUM(E42:E46)</f>
        <v>0</v>
      </c>
    </row>
    <row r="49" spans="1:5" ht="15" customHeight="1" thickTop="1" x14ac:dyDescent="0.3"/>
    <row r="50" spans="1:5" ht="15" customHeight="1" thickBot="1" x14ac:dyDescent="0.35">
      <c r="A50" s="1" t="s">
        <v>25</v>
      </c>
      <c r="E50" s="20">
        <f>E48/12</f>
        <v>0</v>
      </c>
    </row>
    <row r="51" spans="1:5" ht="13.8" thickTop="1" x14ac:dyDescent="0.3"/>
  </sheetData>
  <sheetProtection algorithmName="SHA-512" hashValue="8OEHxMb+m9sl94McfLXea3AxLYLRg/3P0D8v6PPvu9DuzS2MStL4P+ZClSo/2R5w9QggEhccZYN1QVny/qfJ6g==" saltValue="llDmuJ4chbYImZi+bhu4LQ==" spinCount="100000" sheet="1" selectLockedCells="1"/>
  <mergeCells count="3">
    <mergeCell ref="C4:E4"/>
    <mergeCell ref="A4:B4"/>
    <mergeCell ref="A1:E1"/>
  </mergeCells>
  <pageMargins left="0.7" right="0.7" top="0.75" bottom="0.75" header="0.3" footer="0.3"/>
  <pageSetup paperSize="9" scale="73" orientation="portrait" r:id="rId1"/>
  <ignoredErrors>
    <ignoredError sqref="D31" formula="1"/>
  </ignoredErrors>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BCD4-958C-4E73-9CE8-CF87262DAD43}">
  <sheetPr>
    <pageSetUpPr fitToPage="1"/>
  </sheetPr>
  <dimension ref="A1:M26"/>
  <sheetViews>
    <sheetView showGridLines="0" zoomScaleNormal="100" workbookViewId="0">
      <selection activeCell="A3" sqref="A3"/>
    </sheetView>
  </sheetViews>
  <sheetFormatPr defaultRowHeight="13.2" x14ac:dyDescent="0.3"/>
  <cols>
    <col min="1" max="16384" width="8.88671875" style="1"/>
  </cols>
  <sheetData>
    <row r="1" spans="1:13" ht="27" customHeight="1" x14ac:dyDescent="0.3">
      <c r="A1" s="25" t="e" vm="1">
        <v>#VALUE!</v>
      </c>
      <c r="B1" s="25"/>
      <c r="C1" s="25"/>
      <c r="D1" s="25"/>
      <c r="E1" s="25"/>
      <c r="F1" s="25"/>
      <c r="G1" s="25"/>
      <c r="H1" s="25"/>
      <c r="I1" s="25"/>
      <c r="J1" s="25"/>
      <c r="K1" s="25"/>
      <c r="L1" s="25"/>
      <c r="M1" s="25"/>
    </row>
    <row r="4" spans="1:13" x14ac:dyDescent="0.3">
      <c r="A4" s="27" t="s">
        <v>31</v>
      </c>
      <c r="B4" s="27"/>
      <c r="C4" s="27"/>
      <c r="D4" s="27"/>
      <c r="E4" s="27"/>
      <c r="F4" s="27"/>
      <c r="G4" s="27"/>
      <c r="H4" s="27"/>
      <c r="I4" s="27"/>
      <c r="J4" s="27"/>
      <c r="K4" s="27"/>
      <c r="L4" s="27"/>
      <c r="M4" s="27"/>
    </row>
    <row r="5" spans="1:13" x14ac:dyDescent="0.3">
      <c r="A5" s="26" t="s">
        <v>32</v>
      </c>
      <c r="B5" s="26"/>
      <c r="C5" s="26"/>
      <c r="D5" s="26"/>
      <c r="E5" s="26"/>
      <c r="F5" s="26"/>
      <c r="G5" s="26"/>
      <c r="H5" s="26"/>
      <c r="I5" s="26"/>
      <c r="J5" s="26"/>
      <c r="K5" s="26"/>
      <c r="L5" s="26"/>
      <c r="M5" s="26"/>
    </row>
    <row r="7" spans="1:13" x14ac:dyDescent="0.3">
      <c r="A7" s="26" t="s">
        <v>33</v>
      </c>
      <c r="B7" s="26"/>
      <c r="C7" s="26"/>
      <c r="D7" s="26"/>
      <c r="E7" s="26"/>
      <c r="F7" s="26"/>
      <c r="G7" s="26"/>
      <c r="H7" s="26"/>
      <c r="I7" s="26"/>
      <c r="J7" s="26"/>
      <c r="K7" s="26"/>
      <c r="L7" s="26"/>
      <c r="M7" s="26"/>
    </row>
    <row r="9" spans="1:13" x14ac:dyDescent="0.3">
      <c r="A9" s="27" t="s">
        <v>34</v>
      </c>
      <c r="B9" s="27"/>
      <c r="C9" s="27"/>
      <c r="D9" s="27"/>
      <c r="E9" s="27"/>
      <c r="F9" s="27"/>
      <c r="G9" s="27"/>
      <c r="H9" s="27"/>
      <c r="I9" s="27"/>
      <c r="J9" s="27"/>
      <c r="K9" s="27"/>
      <c r="L9" s="27"/>
      <c r="M9" s="27"/>
    </row>
    <row r="10" spans="1:13" ht="13.2" customHeight="1" x14ac:dyDescent="0.3">
      <c r="A10" s="26" t="s">
        <v>35</v>
      </c>
      <c r="B10" s="26"/>
      <c r="C10" s="26"/>
      <c r="D10" s="26"/>
      <c r="E10" s="26"/>
      <c r="F10" s="26"/>
      <c r="G10" s="26"/>
      <c r="H10" s="26"/>
      <c r="I10" s="26"/>
      <c r="J10" s="26"/>
      <c r="K10" s="26"/>
      <c r="L10" s="26"/>
      <c r="M10" s="26"/>
    </row>
    <row r="11" spans="1:13" x14ac:dyDescent="0.3">
      <c r="A11" s="26"/>
      <c r="B11" s="26"/>
      <c r="C11" s="26"/>
      <c r="D11" s="26"/>
      <c r="E11" s="26"/>
      <c r="F11" s="26"/>
      <c r="G11" s="26"/>
      <c r="H11" s="26"/>
      <c r="I11" s="26"/>
      <c r="J11" s="26"/>
      <c r="K11" s="26"/>
      <c r="L11" s="26"/>
      <c r="M11" s="26"/>
    </row>
    <row r="12" spans="1:13" x14ac:dyDescent="0.3">
      <c r="A12" s="26"/>
      <c r="B12" s="26"/>
      <c r="C12" s="26"/>
      <c r="D12" s="26"/>
      <c r="E12" s="26"/>
      <c r="F12" s="26"/>
      <c r="G12" s="26"/>
      <c r="H12" s="26"/>
      <c r="I12" s="26"/>
      <c r="J12" s="26"/>
      <c r="K12" s="26"/>
      <c r="L12" s="26"/>
      <c r="M12" s="26"/>
    </row>
    <row r="13" spans="1:13" x14ac:dyDescent="0.3">
      <c r="A13" s="26"/>
      <c r="B13" s="26"/>
      <c r="C13" s="26"/>
      <c r="D13" s="26"/>
      <c r="E13" s="26"/>
      <c r="F13" s="26"/>
      <c r="G13" s="26"/>
      <c r="H13" s="26"/>
      <c r="I13" s="26"/>
      <c r="J13" s="26"/>
      <c r="K13" s="26"/>
      <c r="L13" s="26"/>
      <c r="M13" s="26"/>
    </row>
    <row r="14" spans="1:13" x14ac:dyDescent="0.3">
      <c r="A14" s="26"/>
      <c r="B14" s="26"/>
      <c r="C14" s="26"/>
      <c r="D14" s="26"/>
      <c r="E14" s="26"/>
      <c r="F14" s="26"/>
      <c r="G14" s="26"/>
      <c r="H14" s="26"/>
      <c r="I14" s="26"/>
      <c r="J14" s="26"/>
      <c r="K14" s="26"/>
      <c r="L14" s="26"/>
      <c r="M14" s="26"/>
    </row>
    <row r="15" spans="1:13" x14ac:dyDescent="0.3">
      <c r="A15" s="26"/>
      <c r="B15" s="26"/>
      <c r="C15" s="26"/>
      <c r="D15" s="26"/>
      <c r="E15" s="26"/>
      <c r="F15" s="26"/>
      <c r="G15" s="26"/>
      <c r="H15" s="26"/>
      <c r="I15" s="26"/>
      <c r="J15" s="26"/>
      <c r="K15" s="26"/>
      <c r="L15" s="26"/>
      <c r="M15" s="26"/>
    </row>
    <row r="16" spans="1:13" x14ac:dyDescent="0.3">
      <c r="A16" s="22"/>
      <c r="B16" s="22"/>
      <c r="C16" s="22"/>
      <c r="D16" s="22"/>
      <c r="E16" s="22"/>
      <c r="F16" s="22"/>
      <c r="G16" s="22"/>
      <c r="H16" s="22"/>
      <c r="I16" s="22"/>
      <c r="J16" s="22"/>
      <c r="K16" s="22"/>
      <c r="L16" s="22"/>
      <c r="M16" s="22"/>
    </row>
    <row r="17" spans="1:13" ht="13.2" customHeight="1" x14ac:dyDescent="0.3">
      <c r="A17" s="26" t="s">
        <v>36</v>
      </c>
      <c r="B17" s="26"/>
      <c r="C17" s="26"/>
      <c r="D17" s="26"/>
      <c r="E17" s="26"/>
      <c r="F17" s="26"/>
      <c r="G17" s="26"/>
      <c r="H17" s="26"/>
      <c r="I17" s="26"/>
      <c r="J17" s="26"/>
      <c r="K17" s="26"/>
      <c r="L17" s="26"/>
      <c r="M17" s="26"/>
    </row>
    <row r="18" spans="1:13" x14ac:dyDescent="0.3">
      <c r="A18" s="26"/>
      <c r="B18" s="26"/>
      <c r="C18" s="26"/>
      <c r="D18" s="26"/>
      <c r="E18" s="26"/>
      <c r="F18" s="26"/>
      <c r="G18" s="26"/>
      <c r="H18" s="26"/>
      <c r="I18" s="26"/>
      <c r="J18" s="26"/>
      <c r="K18" s="26"/>
      <c r="L18" s="26"/>
      <c r="M18" s="26"/>
    </row>
    <row r="19" spans="1:13" x14ac:dyDescent="0.3">
      <c r="A19" s="26"/>
      <c r="B19" s="26"/>
      <c r="C19" s="26"/>
      <c r="D19" s="26"/>
      <c r="E19" s="26"/>
      <c r="F19" s="26"/>
      <c r="G19" s="26"/>
      <c r="H19" s="26"/>
      <c r="I19" s="26"/>
      <c r="J19" s="26"/>
      <c r="K19" s="26"/>
      <c r="L19" s="26"/>
      <c r="M19" s="26"/>
    </row>
    <row r="20" spans="1:13" x14ac:dyDescent="0.3">
      <c r="A20" s="26"/>
      <c r="B20" s="26"/>
      <c r="C20" s="26"/>
      <c r="D20" s="26"/>
      <c r="E20" s="26"/>
      <c r="F20" s="26"/>
      <c r="G20" s="26"/>
      <c r="H20" s="26"/>
      <c r="I20" s="26"/>
      <c r="J20" s="26"/>
      <c r="K20" s="26"/>
      <c r="L20" s="26"/>
      <c r="M20" s="26"/>
    </row>
    <row r="21" spans="1:13" x14ac:dyDescent="0.3">
      <c r="A21" s="26"/>
      <c r="B21" s="26"/>
      <c r="C21" s="26"/>
      <c r="D21" s="26"/>
      <c r="E21" s="26"/>
      <c r="F21" s="26"/>
      <c r="G21" s="26"/>
      <c r="H21" s="26"/>
      <c r="I21" s="26"/>
      <c r="J21" s="26"/>
      <c r="K21" s="26"/>
      <c r="L21" s="26"/>
      <c r="M21" s="26"/>
    </row>
    <row r="22" spans="1:13" x14ac:dyDescent="0.3">
      <c r="A22" s="26"/>
      <c r="B22" s="26"/>
      <c r="C22" s="26"/>
      <c r="D22" s="26"/>
      <c r="E22" s="26"/>
      <c r="F22" s="26"/>
      <c r="G22" s="26"/>
      <c r="H22" s="26"/>
      <c r="I22" s="26"/>
      <c r="J22" s="26"/>
      <c r="K22" s="26"/>
      <c r="L22" s="26"/>
      <c r="M22" s="26"/>
    </row>
    <row r="23" spans="1:13" x14ac:dyDescent="0.3">
      <c r="A23" s="26"/>
      <c r="B23" s="26"/>
      <c r="C23" s="26"/>
      <c r="D23" s="26"/>
      <c r="E23" s="26"/>
      <c r="F23" s="26"/>
      <c r="G23" s="26"/>
      <c r="H23" s="26"/>
      <c r="I23" s="26"/>
      <c r="J23" s="26"/>
      <c r="K23" s="26"/>
      <c r="L23" s="26"/>
      <c r="M23" s="26"/>
    </row>
    <row r="24" spans="1:13" x14ac:dyDescent="0.3">
      <c r="A24" s="22"/>
      <c r="B24" s="22"/>
      <c r="C24" s="22"/>
      <c r="D24" s="22"/>
      <c r="E24" s="22"/>
      <c r="F24" s="22"/>
      <c r="G24" s="22"/>
      <c r="H24" s="22"/>
      <c r="I24" s="22"/>
      <c r="J24" s="22"/>
      <c r="K24" s="22"/>
      <c r="L24" s="22"/>
      <c r="M24" s="22"/>
    </row>
    <row r="25" spans="1:13" x14ac:dyDescent="0.3">
      <c r="A25" s="22"/>
      <c r="B25" s="22"/>
      <c r="C25" s="22"/>
      <c r="D25" s="22"/>
      <c r="E25" s="22"/>
      <c r="F25" s="22"/>
      <c r="G25" s="22"/>
      <c r="H25" s="22"/>
      <c r="I25" s="22"/>
      <c r="J25" s="22"/>
      <c r="K25" s="22"/>
      <c r="L25" s="22"/>
      <c r="M25" s="22"/>
    </row>
    <row r="26" spans="1:13" x14ac:dyDescent="0.3">
      <c r="A26" s="22"/>
      <c r="B26" s="22"/>
      <c r="C26" s="22"/>
      <c r="D26" s="22"/>
      <c r="E26" s="22"/>
      <c r="F26" s="22"/>
      <c r="G26" s="22"/>
      <c r="H26" s="22"/>
      <c r="I26" s="22"/>
      <c r="J26" s="22"/>
      <c r="K26" s="22"/>
      <c r="L26" s="22"/>
      <c r="M26" s="22"/>
    </row>
  </sheetData>
  <sheetProtection algorithmName="SHA-512" hashValue="jPzsnYVwGUKt9vRa/8s2ugZ6Pwh75yXS13ExIVwRajPJvI4ZzVtMc3OaN5FnV0nYclxdP6/D/4nRRL0cMP1/Ig==" saltValue="aGANunc3UHFVlmDh1ciW0g==" spinCount="100000" sheet="1" selectLockedCells="1" selectUnlockedCells="1"/>
  <mergeCells count="7">
    <mergeCell ref="A1:M1"/>
    <mergeCell ref="A17:M23"/>
    <mergeCell ref="A4:M4"/>
    <mergeCell ref="A5:M5"/>
    <mergeCell ref="A7:M7"/>
    <mergeCell ref="A9:M9"/>
    <mergeCell ref="A10:M15"/>
  </mergeCells>
  <pageMargins left="0.7" right="0.7" top="0.75" bottom="0.75" header="0.3" footer="0.3"/>
  <pageSetup paperSize="9" scale="75" orientation="portrait"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TD59-Declaration of allowances</vt:lpstr>
      <vt:lpstr>Copyrights &amp; Disclaimer</vt:lpstr>
      <vt:lpstr>'TD59-Declaration of allowances'!Print_Area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Christos Demetriou</dc:creator>
  <cp:lastModifiedBy>Christos Demetriou</cp:lastModifiedBy>
  <cp:lastPrinted>2025-01-06T20:05:11Z</cp:lastPrinted>
  <dcterms:created xsi:type="dcterms:W3CDTF">2017-12-24T09:46:41Z</dcterms:created>
  <dcterms:modified xsi:type="dcterms:W3CDTF">2026-01-14T22:48:25Z</dcterms:modified>
</cp:coreProperties>
</file>